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'A'!$A$1:$F$43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<sst xmlns="http://schemas.openxmlformats.org/spreadsheetml/2006/main" count="32" uniqueCount="29">
  <si>
    <t>CMP System Losses</t>
  </si>
  <si>
    <t>(These system losses exclude losses over PTF facilities)</t>
  </si>
  <si>
    <t>Weighted Average Loss Factors by Class</t>
  </si>
  <si>
    <t xml:space="preserve">  (Based on recent usage by voltage level of service.)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</si>
  <si>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</si>
  <si>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</si>
  <si>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</si>
  <si>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</si>
  <si>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</si>
  <si>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</si>
  <si>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</si>
  <si>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</si>
  <si>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</si>
  <si>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</si>
  <si>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</si>
  <si>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</si>
  <si>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</si>
  <si>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</si>
  <si>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</si>
  <si>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</si>
  <si>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</si>
  <si>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</si>
  <si>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Usage @ meter = 9,700 MWh</t>
  </si>
  <si>
    <t xml:space="preserve">Total MWh to be provided = 9,700 x (1+.079962) = </t>
  </si>
  <si>
    <t>Loss Factors by Voltage Level</t>
  </si>
  <si>
    <t>Winter</t>
  </si>
  <si>
    <t>Non-Winter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</si>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</sst>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%"/>
    <numFmt numFmtId="167" formatCode="0%"/>
    <numFmt numFmtId="168" formatCode="0.000000"/>
    <numFmt numFmtId="169" formatCode="0.00%"/>
    <numFmt numFmtId="170" formatCode="0.0%"/>
    <numFmt numFmtId="171" formatCode="#,##0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Alignment="1">
      <alignment/>
    </xf>
    <xf numFmtId="166" fontId="7" fillId="0" borderId="2" xfId="0" applyNumberFormat="1" applyFont="1" applyAlignment="1">
      <alignment horizontal="centerContinuous"/>
    </xf>
    <xf numFmtId="164" fontId="8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6" fillId="0" borderId="3" xfId="0" applyNumberFormat="1" applyFont="1" applyAlignment="1">
      <alignment/>
    </xf>
    <xf numFmtId="166" fontId="9" fillId="0" borderId="2" xfId="0" applyNumberFormat="1" applyFont="1" applyAlignment="1">
      <alignment horizontal="center"/>
    </xf>
    <xf numFmtId="164" fontId="9" fillId="0" borderId="2" xfId="0" applyNumberFormat="1" applyFont="1" applyAlignment="1">
      <alignment horizontal="center"/>
    </xf>
    <xf numFmtId="164" fontId="10" fillId="0" borderId="3" xfId="0" applyNumberFormat="1" applyFont="1" applyAlignment="1">
      <alignment horizontal="center"/>
    </xf>
    <xf numFmtId="168" fontId="8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0" fillId="0" borderId="3" xfId="0" applyNumberFormat="1" applyFont="1" applyAlignment="1">
      <alignment/>
    </xf>
    <xf numFmtId="164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70" fontId="0" fillId="2" borderId="0" xfId="0" applyNumberFormat="1" applyFont="1" applyFill="1" applyAlignment="1">
      <alignment/>
    </xf>
    <xf numFmtId="168" fontId="12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zoomScale="87" zoomScaleNormal="87" colorId="22" workbookViewId="0" topLeftCell="A2">
      <pane topLeftCell="A2" activePane="topLeft" state="split"/>
      <selection pane="topLeft" activeCell="I27" sqref="I27"/>
    </sheetView>
  </sheetViews>
  <sheetFormatPr defaultColWidth="8.88671875" defaultRowHeight="15"/>
  <cols>
    <col min="1" max="1" width="10.6640625" style="1" customWidth="1"/>
    <col min="2" max="2" width="17.6640625" style="1" customWidth="1"/>
    <col min="3" max="4" width="14.6640625" style="1" customWidth="1"/>
    <col min="5" max="5" width="12.6640625" style="1" customWidth="1"/>
    <col min="6" max="6" width="3.6640625" style="1" customWidth="1"/>
    <col min="7" max="256" width="9.6640625" style="1" customWidth="1"/>
  </cols>
  <sheetData>
    <row r="1" spans="1:7" ht="37.5">
      <c r="A1" s="2" t="s">
        <v>0</v>
      </c>
      <c r="B1" s="3"/>
      <c r="C1" s="4"/>
      <c r="D1" s="4"/>
      <c r="E1" s="4"/>
      <c r="F1" s="5"/>
      <c r="G1" s="6"/>
    </row>
    <row r="2" spans="1:7" ht="13.5">
      <c r="A2" s="7" t="s">
        <v>1</v>
      </c>
      <c r="B2" s="8"/>
      <c r="C2" s="8"/>
      <c r="D2" s="8"/>
      <c r="E2" s="8"/>
      <c r="F2" s="7"/>
      <c r="G2" s="9"/>
    </row>
    <row r="3" spans="1:7" ht="13.5">
      <c r="A3" s="6"/>
      <c r="F3" s="6"/>
      <c r="G3" s="6"/>
    </row>
    <row r="4" spans="1:7" ht="13.5">
      <c r="A4" s="6"/>
      <c r="B4" s="10"/>
      <c r="C4" s="11" t="s">
        <v>24</v>
      </c>
      <c r="D4" s="12"/>
      <c r="E4" s="12"/>
      <c r="F4" s="13"/>
      <c r="G4" s="6"/>
    </row>
    <row r="5" spans="1:7" ht="13.5">
      <c r="A5" s="6"/>
      <c r="B5" s="14"/>
      <c r="C5" s="15" t="s">
        <v>25</v>
      </c>
      <c r="D5" s="16" t="s">
        <v>26</v>
      </c>
      <c r="E5" s="16" t="s">
        <v>15</v>
      </c>
      <c r="F5" s="17"/>
      <c r="G5" s="6"/>
    </row>
    <row r="6" spans="1:7" ht="13.5">
      <c r="A6" s="6"/>
      <c r="B6" s="14" t="s">
        <v>11</v>
      </c>
      <c r="C6" s="18">
        <v>0.078346</v>
      </c>
      <c r="D6" s="19">
        <v>0.082998</v>
      </c>
      <c r="E6" s="20">
        <v>0.081299</v>
      </c>
      <c r="F6" s="21"/>
      <c r="G6" s="6"/>
    </row>
    <row r="7" spans="1:7" ht="13.5">
      <c r="A7" s="6"/>
      <c r="B7" s="14" t="s">
        <v>12</v>
      </c>
      <c r="C7" s="18">
        <v>0.040232</v>
      </c>
      <c r="D7" s="19">
        <v>0.040236</v>
      </c>
      <c r="E7" s="20">
        <v>0.040785</v>
      </c>
      <c r="F7" s="21"/>
      <c r="G7" s="6"/>
    </row>
    <row r="8" spans="1:7" ht="13.5">
      <c r="A8" s="6"/>
      <c r="B8" s="14" t="s">
        <v>13</v>
      </c>
      <c r="C8" s="18">
        <v>0.013918</v>
      </c>
      <c r="D8" s="19">
        <v>0.015085</v>
      </c>
      <c r="E8" s="20">
        <v>0.014599</v>
      </c>
      <c r="F8" s="21"/>
      <c r="G8" s="6"/>
    </row>
    <row r="9" spans="1:7" ht="13.5">
      <c r="A9" s="6"/>
      <c r="B9" s="14" t="s">
        <v>14</v>
      </c>
      <c r="C9" s="18">
        <v>0.002351</v>
      </c>
      <c r="D9" s="19">
        <v>0.003379</v>
      </c>
      <c r="E9" s="20">
        <v>0.003017</v>
      </c>
      <c r="F9" s="21"/>
      <c r="G9" s="6"/>
    </row>
    <row r="10" spans="1:7" ht="13.5">
      <c r="A10" s="6"/>
      <c r="B10" s="22"/>
      <c r="C10" s="23"/>
      <c r="D10" s="23"/>
      <c r="E10" s="24"/>
      <c r="F10" s="13"/>
      <c r="G10" s="6"/>
    </row>
    <row r="11" spans="1:7" ht="13.5">
      <c r="A11" s="6"/>
      <c r="B11" s="14" t="s">
        <v>15</v>
      </c>
      <c r="C11" s="23"/>
      <c r="D11" s="23"/>
      <c r="E11" s="20">
        <v>0.064963</v>
      </c>
      <c r="F11" s="13"/>
      <c r="G11" s="6"/>
    </row>
    <row r="12" spans="1:7" ht="13.5">
      <c r="A12" s="6"/>
      <c r="B12" s="25"/>
      <c r="C12" s="25"/>
      <c r="D12" s="25"/>
      <c r="E12" s="25"/>
      <c r="F12" s="6"/>
      <c r="G12" s="6"/>
    </row>
    <row r="13" spans="1:7" ht="13.5">
      <c r="A13" s="6"/>
      <c r="F13" s="6"/>
      <c r="G13" s="6"/>
    </row>
    <row r="14" spans="1:7" ht="21.75">
      <c r="A14" s="26" t="s">
        <v>2</v>
      </c>
      <c r="F14" s="6"/>
      <c r="G14" s="6"/>
    </row>
    <row r="15" spans="1:7" ht="13.5">
      <c r="A15" s="27" t="s">
        <v>3</v>
      </c>
      <c r="F15" s="6"/>
      <c r="G15" s="6"/>
    </row>
    <row r="16" spans="1:7" ht="13.5">
      <c r="A16" s="6"/>
      <c r="D16" s="8"/>
      <c r="E16" s="28"/>
      <c r="F16" s="6"/>
      <c r="G16" s="6"/>
    </row>
    <row r="17" spans="1:7" ht="16.5">
      <c r="A17" s="29" t="s">
        <v>4</v>
      </c>
      <c r="D17" s="30" t="s">
        <v>27</v>
      </c>
      <c r="E17" s="30" t="s">
        <v>28</v>
      </c>
      <c r="F17" s="6"/>
      <c r="G17" s="6"/>
    </row>
    <row r="18" spans="1:7" ht="13.5">
      <c r="A18" s="6"/>
      <c r="B18" s="31" t="s">
        <v>16</v>
      </c>
      <c r="D18" s="32">
        <v>0.96578</v>
      </c>
      <c r="E18" s="32">
        <v>0.97339</v>
      </c>
      <c r="F18" s="6"/>
      <c r="G18" s="6"/>
    </row>
    <row r="19" spans="1:7" ht="13.5">
      <c r="A19" s="6"/>
      <c r="B19" s="31" t="s">
        <v>17</v>
      </c>
      <c r="D19" s="33">
        <v>0.03422</v>
      </c>
      <c r="E19" s="33">
        <v>0.02661</v>
      </c>
      <c r="F19" s="6"/>
      <c r="G19" s="6"/>
    </row>
    <row r="20" spans="1:7" ht="13.5">
      <c r="A20" s="6"/>
      <c r="D20" s="32">
        <f>D18+D19</f>
        <v>1</v>
      </c>
      <c r="E20" s="32">
        <f>E18+E19</f>
        <v>1</v>
      </c>
      <c r="F20" s="6"/>
      <c r="G20" s="6"/>
    </row>
    <row r="21" spans="1:7" ht="3.75" customHeight="1">
      <c r="A21" s="6"/>
      <c r="C21" s="32"/>
      <c r="D21" s="32"/>
      <c r="F21" s="6"/>
      <c r="G21" s="6"/>
    </row>
    <row r="22" spans="1:7" ht="16.5">
      <c r="A22" s="34" t="s">
        <v>5</v>
      </c>
      <c r="B22" s="35"/>
      <c r="C22" s="36"/>
      <c r="D22" s="37">
        <f>D18*($E$6+1)+D19*($E$7+1)-1</f>
        <v>0.0799126109199999</v>
      </c>
      <c r="E22" s="37">
        <f>E18*($E$6+1)+E19*($E$7+1)-1</f>
        <v>0.0802209224599999</v>
      </c>
      <c r="F22" s="38"/>
      <c r="G22" s="6"/>
    </row>
    <row r="23" spans="1:7" ht="21.75">
      <c r="A23" s="39"/>
      <c r="C23" s="32"/>
      <c r="D23" s="40"/>
      <c r="E23" s="40"/>
      <c r="F23" s="6"/>
      <c r="G23" s="6"/>
    </row>
    <row r="24" spans="1:7" ht="13.5">
      <c r="A24" s="6"/>
      <c r="C24" s="32"/>
      <c r="D24" s="8"/>
      <c r="E24" s="28"/>
      <c r="F24" s="6"/>
      <c r="G24" s="6"/>
    </row>
    <row r="25" spans="1:7" ht="16.5">
      <c r="A25" s="29" t="s">
        <v>6</v>
      </c>
      <c r="D25" s="30" t="s">
        <v>27</v>
      </c>
      <c r="E25" s="30" t="s">
        <v>28</v>
      </c>
      <c r="F25" s="6"/>
      <c r="G25" s="6"/>
    </row>
    <row r="26" spans="1:9" ht="13.5">
      <c r="A26" s="6"/>
      <c r="B26" s="31" t="s">
        <v>18</v>
      </c>
      <c r="D26" s="32">
        <v>0.167261</v>
      </c>
      <c r="E26" s="32">
        <v>0.484375</v>
      </c>
      <c r="F26" s="6"/>
      <c r="G26" s="41"/>
      <c r="H26" s="42"/>
      <c r="I26" s="43"/>
    </row>
    <row r="27" spans="1:9" ht="13.5">
      <c r="A27" s="6"/>
      <c r="B27" s="31" t="s">
        <v>19</v>
      </c>
      <c r="D27" s="32">
        <v>0.246533</v>
      </c>
      <c r="E27" s="32">
        <v>0.453951</v>
      </c>
      <c r="F27" s="6"/>
      <c r="G27" s="41"/>
      <c r="H27" s="42"/>
      <c r="I27" s="43"/>
    </row>
    <row r="28" spans="1:9" ht="13.5">
      <c r="A28" s="6"/>
      <c r="B28" s="31" t="s">
        <v>20</v>
      </c>
      <c r="D28" s="32">
        <v>0.311759</v>
      </c>
      <c r="E28" s="32">
        <v>0.039971</v>
      </c>
      <c r="F28" s="6"/>
      <c r="G28" s="41"/>
      <c r="H28" s="42"/>
      <c r="I28" s="43"/>
    </row>
    <row r="29" spans="1:9" ht="13.5">
      <c r="A29" s="6"/>
      <c r="B29" s="31" t="s">
        <v>21</v>
      </c>
      <c r="D29" s="33">
        <v>0.274448</v>
      </c>
      <c r="E29" s="33">
        <v>0.021703</v>
      </c>
      <c r="F29" s="6"/>
      <c r="G29" s="41"/>
      <c r="H29" s="42"/>
      <c r="I29" s="43"/>
    </row>
    <row r="30" spans="1:7" ht="13.5">
      <c r="A30" s="6"/>
      <c r="D30" s="32">
        <f>SUM(D26:D29)</f>
        <v>1.000001</v>
      </c>
      <c r="E30" s="32">
        <f>SUM(E26:E29)</f>
        <v>1</v>
      </c>
      <c r="F30" s="6"/>
      <c r="G30" s="6"/>
    </row>
    <row r="31" spans="1:7" ht="3.75" customHeight="1">
      <c r="A31" s="6"/>
      <c r="C31" s="32"/>
      <c r="D31" s="32"/>
      <c r="F31" s="6"/>
      <c r="G31" s="6"/>
    </row>
    <row r="32" spans="1:7" ht="16.5">
      <c r="A32" s="34" t="s">
        <v>7</v>
      </c>
      <c r="B32" s="35"/>
      <c r="C32" s="35"/>
      <c r="D32" s="37">
        <f>D26*($E$6+1)+D27*($E$7+1)+D28*($E$8+1)+D29*($E$9+1)-1</f>
        <v>0.02903337970100006</v>
      </c>
      <c r="E32" s="37">
        <f>E26*($E$6+1)+E27*($E$7+1)+E28*($E$8+1)+E29*($E$9+1)-1</f>
        <v>0.05854260923999988</v>
      </c>
      <c r="F32" s="38"/>
      <c r="G32" s="6"/>
    </row>
    <row r="33" spans="1:8" ht="13.5">
      <c r="A33" s="6"/>
      <c r="F33" s="6"/>
      <c r="G33" s="6"/>
      <c r="H33" s="42"/>
    </row>
    <row r="34" spans="1:7" ht="13.5">
      <c r="A34" s="6"/>
      <c r="F34" s="6"/>
      <c r="G34" s="6"/>
    </row>
    <row r="35" spans="1:7" ht="13.5">
      <c r="A35" s="6"/>
      <c r="F35" s="6"/>
      <c r="G35" s="6"/>
    </row>
    <row r="36" spans="1:7" ht="13.5">
      <c r="A36" s="6"/>
      <c r="F36" s="6"/>
      <c r="G36" s="6"/>
    </row>
    <row r="37" spans="1:7" ht="13.5">
      <c r="A37" s="6"/>
      <c r="F37" s="6"/>
      <c r="G37" s="6"/>
    </row>
    <row r="38" spans="1:7" ht="13.5">
      <c r="A38" s="44" t="s">
        <v>8</v>
      </c>
      <c r="B38" s="45"/>
      <c r="F38" s="6"/>
      <c r="G38" s="6"/>
    </row>
    <row r="39" spans="1:7" ht="13.5">
      <c r="A39" s="46" t="s">
        <v>9</v>
      </c>
      <c r="F39" s="6"/>
      <c r="G39" s="6"/>
    </row>
    <row r="40" spans="1:7" ht="13.5">
      <c r="A40" s="6"/>
      <c r="F40" s="6"/>
      <c r="G40" s="6"/>
    </row>
    <row r="41" spans="1:7" ht="13.5">
      <c r="A41" s="47" t="s">
        <v>10</v>
      </c>
      <c r="B41" s="48" t="s">
        <v>22</v>
      </c>
      <c r="D41" s="48"/>
      <c r="E41" s="48"/>
      <c r="F41" s="6"/>
      <c r="G41" s="6"/>
    </row>
    <row r="42" spans="1:7" ht="13.5">
      <c r="A42" s="6"/>
      <c r="B42" s="48"/>
      <c r="D42" s="48"/>
      <c r="E42" s="48"/>
      <c r="F42" s="6"/>
      <c r="G42" s="6"/>
    </row>
    <row r="43" spans="1:7" ht="13.5">
      <c r="A43" s="6"/>
      <c r="B43" s="48" t="s">
        <v>23</v>
      </c>
      <c r="D43" s="49">
        <f>9700*1.079962</f>
        <v>10475.6314</v>
      </c>
      <c r="F43" s="6"/>
      <c r="G43" s="6"/>
    </row>
  </sheetData>
  <sheetProtection/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